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dlI/Bg9uXRS/yg1nSje6/ReqUX82zsf86GXrgsy/wWREJic1IsufWrQ2mfJ+TJxDspM5M9UAVFpWPzi5TSbfTw==" workbookSaltValue="PWjU9ITqZ0/OmN7/rWt+g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<sst xmlns="http://schemas.openxmlformats.org/spreadsheetml/2006/main" count="2178" uniqueCount="508">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</sst>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0.23530000000000001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0.61699999999999999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0.73980000000000001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0.53190000000000004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0.71250000000000002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0.4118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0.6</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0.70209999999999995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0.81899999999999995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0.96760000000000002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0.90159999999999996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0.52170000000000005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0.88080000000000003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0.91339999999999999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0.78410000000000002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9.2399999999999996E-2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5.1400000000000001E-2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0.3548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6.83E-2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1.84E-2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8.5199999999999998E-2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0.45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0.55879999999999996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0.33329999999999999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0.33329999999999999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0.4</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0.26669999999999999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0.29170000000000001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0.307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0.30220000000000002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0.49130000000000001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0.28689999999999999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0.23139999999999999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0.25879999999999997</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0.2651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0.67169999999999996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0.1246</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0.82550000000000001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5.6599999999999998E-2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0.22639999999999999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0.85529999999999995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0.44529999999999997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0.53280000000000005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0.26090000000000002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5.7999999999999996E-3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0.96760000000000002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7.3400000000000007E-2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0.53280000000000005</c:v>
                </c:pt>
                <c:pt idx="3">
                  <c:v>0.3805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4.5100000000000001E-2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0.1168</c:v>
                </c:pt>
                <c:pt idx="3">
                  <c:v>0.1246</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0.23380000000000001</c:v>
                </c:pt>
                <c:pt idx="3">
                  <c:v>0.33100000000000002</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0.17349999999999999</c:v>
                </c:pt>
                <c:pt idx="3">
                  <c:v>0.12640000000000001</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0.185</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1.18E-2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0.77659999999999996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24</v>
      </c>
      <c r="B3" s="45"/>
      <c r="C3" s="45"/>
      <c r="D3" s="45"/>
      <c r="E3" s="45"/>
      <c r="F3" s="45"/>
      <c r="G3" s="45"/>
      <c r="H3" s="45"/>
      <c r="I3" s="45"/>
      <c r="J3" s="45"/>
      <c r="K3" s="45"/>
      <c r="L3" s="45"/>
      <c r="M3" s="45"/>
      <c r="N3" s="45"/>
      <c r="O3" s="13"/>
      <c r="T3" s="59"/>
      <c r="U3" s="59"/>
    </row>
    <row r="4" spans="1:21" s="12" customFormat="1" ht="11.25" x14ac:dyDescent="0.2">
      <c r="A4" s="16" t="str">
        <f>+VLOOKUP(A3,Data!A1:CM89,2,FALSE)</f>
        <v>1000 Brookhaven Drive</v>
      </c>
      <c r="B4" s="16"/>
      <c r="C4" s="15"/>
      <c r="D4" s="16"/>
      <c r="E4" s="15"/>
      <c r="F4" s="15"/>
      <c r="G4" s="16"/>
      <c r="H4" s="16"/>
      <c r="I4" s="16"/>
      <c r="J4" s="16"/>
      <c r="K4" s="11"/>
      <c r="L4" s="11"/>
      <c r="T4" s="11"/>
      <c r="U4" s="11"/>
    </row>
    <row r="5" spans="1:21" s="12" customFormat="1" ht="11.25" x14ac:dyDescent="0.2">
      <c r="A5" s="16" t="str">
        <f>+VLOOKUP(A3,Data!A1:CM89,3,FALSE)</f>
        <v>Aiken</v>
      </c>
      <c r="B5" s="16"/>
      <c r="C5" s="15"/>
      <c r="D5" s="16"/>
      <c r="E5" s="15"/>
      <c r="F5" s="15"/>
      <c r="G5" s="15" t="str">
        <f>+VLOOKUP(A3,Data!A1:CM89,4,FALSE)</f>
        <v>SC</v>
      </c>
      <c r="H5" s="15"/>
      <c r="I5" s="15">
        <f>+VLOOKUP(A3,Data!A1:CM89,5,FALSE)</f>
        <v>29803</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0.53280000000000005</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0.44529999999999997</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0.96760000000000002</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0.90159999999999996</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0.88080000000000003</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0.96760000000000002</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0.91339999999999999</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0.78410000000000002</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9.2399999999999996E-2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5.1400000000000001E-2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0.3548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6.83E-2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1.84E-2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8.5199999999999998E-2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0.45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0.33329999999999999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0.33329999999999999</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0.4</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0.26669999999999999</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0.29170000000000001</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0.307</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0.30220000000000002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0.49130000000000001</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0.28689999999999999</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0.23139999999999999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0.2651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0.67169999999999996</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0.1246</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5.7999999999999996E-3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0.23530000000000001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0.6</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0.52170000000000005</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0.55879999999999996</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0.25879999999999997</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0.26090000000000002</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1.18E-2</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0.77659999999999996</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0.61699999999999999</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0.73980000000000001</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0.53190000000000004</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0.71250000000000002</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0.70209999999999995</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0.81899999999999995</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0.82550000000000001</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0.4118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5.6599999999999998E-2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0.22639999999999999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0.85529999999999995</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Aiken</v>
      </c>
      <c r="B3" s="45"/>
      <c r="C3" s="45"/>
      <c r="D3" s="45"/>
      <c r="E3" s="45"/>
      <c r="F3" s="45"/>
      <c r="G3" s="45"/>
      <c r="H3" s="13"/>
      <c r="I3" s="13"/>
      <c r="J3" s="13"/>
    </row>
    <row r="4" spans="1:10" x14ac:dyDescent="0.2">
      <c r="A4" s="16" t="str">
        <f>VLOOKUP(A3,Data!A1:CM89,2,FALSE)</f>
        <v>1000 Brookhaven Drive</v>
      </c>
      <c r="B4" s="16"/>
      <c r="C4" s="16"/>
      <c r="D4" s="16"/>
      <c r="E4" s="16"/>
      <c r="F4" s="11"/>
      <c r="G4" s="11"/>
    </row>
    <row r="5" spans="1:10" x14ac:dyDescent="0.2">
      <c r="A5" s="16" t="str">
        <f>VLOOKUP(A3,Data!A1:CM89,3,FALSE)</f>
        <v>Aiken</v>
      </c>
      <c r="B5" s="16"/>
      <c r="C5" s="15" t="str">
        <f>VLOOKUP(A3,Data!A1:CM89,4,FALSE)</f>
        <v>SC</v>
      </c>
      <c r="D5" s="15">
        <f>VLOOKUP(A3,Data!A1:CM89,5,FALSE)</f>
        <v>29803</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2</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20</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0.53280000000000005</v>
      </c>
      <c r="D32" s="33"/>
      <c r="E32" s="29"/>
      <c r="F32" s="29"/>
      <c r="G32" s="29"/>
      <c r="H32" s="29"/>
      <c r="I32" s="29"/>
      <c r="J32" s="29"/>
    </row>
    <row r="33" spans="1:10" ht="11.25" customHeight="1" x14ac:dyDescent="0.2">
      <c r="A33" s="24"/>
      <c r="B33" s="52" t="s">
        <v>323</v>
      </c>
      <c r="C33" s="70">
        <f>VLOOKUP(A3,Data!A1:CM89,15,FALSE)</f>
        <v>0.3805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7.3400000000000007E-2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4.5100000000000001E-2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0.1168</v>
      </c>
      <c r="D56" s="33"/>
      <c r="E56" s="29"/>
      <c r="F56" s="29"/>
      <c r="G56" s="29"/>
      <c r="H56" s="29"/>
      <c r="I56" s="29"/>
      <c r="J56" s="29"/>
    </row>
    <row r="57" spans="1:10" ht="11.25" customHeight="1" x14ac:dyDescent="0.2">
      <c r="A57" s="24"/>
      <c r="B57" s="52" t="s">
        <v>323</v>
      </c>
      <c r="C57" s="70">
        <f>VLOOKUP(A3,Data!A1:CM89,24,FALSE)</f>
        <v>0.1246</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0.23380000000000001</v>
      </c>
      <c r="D64" s="33"/>
      <c r="E64" s="29"/>
      <c r="F64" s="29"/>
      <c r="G64" s="29"/>
      <c r="H64" s="29"/>
      <c r="I64" s="29"/>
      <c r="J64" s="29"/>
    </row>
    <row r="65" spans="1:10" ht="11.25" customHeight="1" x14ac:dyDescent="0.2">
      <c r="A65" s="24"/>
      <c r="B65" s="52" t="s">
        <v>323</v>
      </c>
      <c r="C65" s="70">
        <f>VLOOKUP(A3,Data!A1:CM89,27,FALSE)</f>
        <v>0.33100000000000002</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0.17349999999999999</v>
      </c>
      <c r="D72" s="33"/>
      <c r="E72" s="29"/>
      <c r="F72" s="29"/>
      <c r="G72" s="29"/>
      <c r="H72" s="29"/>
      <c r="I72" s="29"/>
      <c r="J72" s="29"/>
    </row>
    <row r="73" spans="1:10" ht="11.25" customHeight="1" x14ac:dyDescent="0.2">
      <c r="A73" s="24"/>
      <c r="B73" s="52" t="s">
        <v>323</v>
      </c>
      <c r="C73" s="70">
        <f>VLOOKUP(A3,Data!A1:CM89,30,FALSE)</f>
        <v>0.12640000000000001</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0.185</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7</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20</v>
      </c>
      <c r="B87" s="51">
        <f>B83</f>
        <v>7</v>
      </c>
      <c r="C87" s="51">
        <f>SUM(A87:B87)</f>
        <v>27</v>
      </c>
      <c r="D87" s="80">
        <f>VLOOKUP(A3,Data!A1:CM89,91,FALSE)</f>
        <v>42</v>
      </c>
      <c r="E87" s="51">
        <f>VLOOKUP(A3,Data!A1:CM89,34,FALSE)</f>
        <v>2</v>
      </c>
      <c r="F87" s="42">
        <f>SUM(A87,B87,E87)/D87</f>
        <v>0.69047619047619047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2022-12-06T17:54:58Z</dcterms:modified>
</cp:coreProperties>
</file>