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C0058E28-375B-45B2-85D0-C49BFE4E23BF}" xr6:coauthVersionLast="47" xr6:coauthVersionMax="47" xr10:uidLastSave="{00000000-0000-0000-0000-000000000000}"/>
  <workbookProtection workbookAlgorithmName="SHA-512" workbookHashValue="I8OsdRoNcTBIjmZd1W+cM6paEux1jkG4WSonNGXQao1CgtpbkbstkNxWsaQjFIFhvvOtPPafz8awfZ5+AoSHEQ==" workbookSaltValue="28QNBjXq1C9Ib4Es7EaeH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<sst xmlns="http://schemas.openxmlformats.org/spreadsheetml/2006/main" count="1777" uniqueCount="595">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</sst>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0.64290000000000003</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0.60219999999999996</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0.91669999999999996</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0.99180000000000001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0.96440000000000003</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0.97470000000000001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0.96440000000000003</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0.95240000000000002</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0.21210000000000001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0.1208</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0.50819999999999999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0.30709999999999998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0.18099999999999999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4.3499999999999997E-2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0.32940000000000003</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0.2</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0.4</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0.4</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0.2</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0.3</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0.3629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0.36580000000000001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0.32169999999999999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0.28399999999999997</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0.2306</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0.28910000000000002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0.67</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0.13109999999999999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0.99099999999999999</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0.2195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0.60980000000000001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0.86760000000000004</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0.78049999999999997</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0.42709999999999998</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0.53649999999999998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7.6E-3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0.99590000000000001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0.16880000000000001</c:v>
                </c:pt>
                <c:pt idx="3">
                  <c:v>0.21160000000000001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0.53649999999999998</c:v>
                </c:pt>
                <c:pt idx="3">
                  <c:v>0.5323</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0.1452</c:v>
                </c:pt>
                <c:pt idx="3">
                  <c:v>0.18179999999999999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0.65459999999999996</c:v>
                </c:pt>
                <c:pt idx="3">
                  <c:v>0.67</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0.5161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0.16930000000000001</c:v>
                </c:pt>
                <c:pt idx="3">
                  <c:v>0.1893</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0.247</c:v>
                </c:pt>
                <c:pt idx="3">
                  <c:v>0.24299999999999999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5.6300000000000003E-2</c:v>
                </c:pt>
                <c:pt idx="3">
                  <c:v>0.1336</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8.3299999999999999E-2</c:v>
                </c:pt>
                <c:pt idx="3">
                  <c:v>6.4500000000000002E-2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0.79759999999999998</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0.4839</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0.87690000000000001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90</v>
      </c>
      <c r="B3" s="31"/>
      <c r="C3" s="31"/>
      <c r="D3" s="31"/>
      <c r="E3" s="31"/>
      <c r="F3" s="31"/>
      <c r="G3" s="31"/>
      <c r="H3" s="31"/>
      <c r="I3" s="31"/>
      <c r="J3" s="31"/>
      <c r="K3" s="31"/>
      <c r="L3" s="31"/>
      <c r="M3" s="31"/>
      <c r="N3" s="31"/>
      <c r="O3" s="5"/>
    </row>
    <row r="4" spans="1:20" s="4" customFormat="1" ht="11.25" x14ac:dyDescent="0.2">
      <c r="A4" s="4" t="str">
        <f>VLOOKUP(A3,Data!A:CN,2,FALSE)</f>
        <v>386 East Black Street</v>
      </c>
      <c r="C4" s="7"/>
      <c r="E4" s="7"/>
      <c r="F4" s="7"/>
    </row>
    <row r="5" spans="1:20" s="4" customFormat="1" ht="11.25" x14ac:dyDescent="0.2">
      <c r="A5" s="4" t="str">
        <f>VLOOKUP(A3,Data!A:CN,3,FALSE)</f>
        <v>Rock Hill</v>
      </c>
      <c r="C5" s="7"/>
      <c r="E5" s="7"/>
      <c r="F5" s="7"/>
      <c r="G5" s="7" t="str">
        <f>VLOOKUP(A3,Data!A:CN,4,FALSE)</f>
        <v>SC</v>
      </c>
      <c r="H5" s="7"/>
      <c r="I5" s="7" t="str">
        <f>VLOOKUP(A3,Data!A:CN,5,FALSE)</f>
        <v>29730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0.53649999999999998</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0.42709999999999998</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0.99180000000000001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0.96440000000000003</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0.97470000000000001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0.99590000000000001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0.96440000000000003</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0.95240000000000002</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0.21210000000000001</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0.1208</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0.50819999999999999</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0.18099999999999999</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4.3499999999999997E-2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0.32940000000000003</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0.2</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0.4</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0.4</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0.2</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0.5</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0.3</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0.3629</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0.36580000000000001</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0.32169999999999999</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0.28399999999999997</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0.2306</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0.28910000000000002</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0.67</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0.13109999999999999</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7.6E-3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0.64290000000000003</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0.30709999999999998</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0.86760000000000004</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0.5161</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0.79759999999999998</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0.4839</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0.87690000000000001</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0.60219999999999996</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0.91669999999999996</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0.99099999999999999</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0.2195</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0.60980000000000001</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0.78049999999999997</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U34343vuIcKuDzHLJf8yuBuk+FdN5VZx/1vGEPbaT24MfFlnhxxo9IKQ2lUKKcw1vR5xrTRnOi2E5IF/TGcLNQ==" saltValue="NXoIscIKv7jxfIvpPZMt7g=="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90</v>
      </c>
      <c r="B3" s="31"/>
      <c r="C3" s="31"/>
      <c r="D3" s="31"/>
      <c r="E3" s="31"/>
      <c r="F3" s="31"/>
      <c r="G3" s="31"/>
      <c r="H3" s="5"/>
      <c r="I3" s="5"/>
      <c r="J3" s="5"/>
    </row>
    <row r="4" spans="1:10" x14ac:dyDescent="0.2">
      <c r="A4" s="4" t="str">
        <f>VLOOKUP(A3,Data!A:CN,2,FALSE)</f>
        <v>386 East Black Street</v>
      </c>
    </row>
    <row r="5" spans="1:10" x14ac:dyDescent="0.2">
      <c r="A5" s="4" t="str">
        <f>VLOOKUP(A3,Data!A:CN,3,FALSE)</f>
        <v>Rock Hill</v>
      </c>
      <c r="C5" s="7" t="str">
        <f>VLOOKUP(A3,Data!A:CN,4,FALSE)</f>
        <v>SC</v>
      </c>
      <c r="D5" s="7" t="str">
        <f>VLOOKUP(A3,Data!A:CN,5,FALSE)</f>
        <v>29730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0</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and did not improve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0.53649999999999998</v>
      </c>
      <c r="E34" s="18"/>
      <c r="F34" s="18"/>
      <c r="G34" s="18"/>
      <c r="H34" s="18"/>
      <c r="I34" s="18"/>
      <c r="J34" s="18"/>
    </row>
    <row r="35" spans="1:10" ht="11.25" customHeight="1" x14ac:dyDescent="0.2">
      <c r="A35" s="14"/>
      <c r="B35" s="37" t="s">
        <v>451</v>
      </c>
      <c r="C35" s="50">
        <f>VLOOKUP(A3,Data!A:CN,66,FALSE)</f>
        <v>0.5323</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0.16880000000000001</v>
      </c>
      <c r="E42" s="18"/>
      <c r="F42" s="18"/>
      <c r="G42" s="18"/>
      <c r="H42" s="18"/>
      <c r="I42" s="18"/>
      <c r="J42" s="18"/>
    </row>
    <row r="43" spans="1:10" ht="11.25" customHeight="1" x14ac:dyDescent="0.2">
      <c r="A43" s="14"/>
      <c r="B43" s="37" t="s">
        <v>451</v>
      </c>
      <c r="C43" s="50">
        <f>VLOOKUP(A3,Data!A:CN,69,FALSE)</f>
        <v>0.21160000000000001</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5.6300000000000003E-2</v>
      </c>
      <c r="E50" s="18"/>
      <c r="F50" s="18"/>
      <c r="G50" s="18"/>
      <c r="H50" s="18"/>
      <c r="I50" s="18"/>
      <c r="J50" s="18"/>
    </row>
    <row r="51" spans="1:10" ht="11.25" customHeight="1" x14ac:dyDescent="0.2">
      <c r="A51" s="14"/>
      <c r="B51" s="37" t="s">
        <v>451</v>
      </c>
      <c r="C51" s="50">
        <f>VLOOKUP(A3,Data!A:CN,72,FALSE)</f>
        <v>0.1336</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0.1452</v>
      </c>
      <c r="E58" s="18"/>
      <c r="F58" s="18"/>
      <c r="G58" s="18"/>
      <c r="H58" s="18"/>
      <c r="I58" s="18"/>
      <c r="J58" s="18"/>
    </row>
    <row r="59" spans="1:10" ht="11.25" customHeight="1" x14ac:dyDescent="0.2">
      <c r="A59" s="14"/>
      <c r="B59" s="37" t="s">
        <v>451</v>
      </c>
      <c r="C59" s="50">
        <f>VLOOKUP(A3,Data!A:CN,75,FALSE)</f>
        <v>0.18179999999999999</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8.3299999999999999E-2</v>
      </c>
      <c r="E66" s="18"/>
      <c r="F66" s="18"/>
      <c r="G66" s="18"/>
      <c r="H66" s="18"/>
      <c r="I66" s="18"/>
      <c r="J66" s="18"/>
    </row>
    <row r="67" spans="1:10" ht="11.25" customHeight="1" x14ac:dyDescent="0.2">
      <c r="A67" s="14"/>
      <c r="B67" s="37" t="s">
        <v>451</v>
      </c>
      <c r="C67" s="50">
        <f>VLOOKUP(A3,Data!A:CN,78,FALSE)</f>
        <v>6.4500000000000002E-2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2</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year’s state performance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0.65459999999999996</v>
      </c>
      <c r="E74" s="18"/>
      <c r="F74" s="18"/>
      <c r="G74" s="18"/>
      <c r="H74" s="18"/>
      <c r="I74" s="18"/>
      <c r="J74" s="18"/>
    </row>
    <row r="75" spans="1:10" ht="11.25" customHeight="1" x14ac:dyDescent="0.2">
      <c r="A75" s="14"/>
      <c r="B75" s="37" t="s">
        <v>451</v>
      </c>
      <c r="C75" s="50">
        <f>VLOOKUP(A3,Data!A:CN,81,FALSE)</f>
        <v>0.67</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0.16930000000000001</v>
      </c>
      <c r="E90" s="18"/>
      <c r="F90" s="18"/>
      <c r="G90" s="18"/>
      <c r="H90" s="18"/>
      <c r="I90" s="18"/>
      <c r="J90" s="18"/>
    </row>
    <row r="91" spans="1:10" ht="11.25" customHeight="1" x14ac:dyDescent="0.2">
      <c r="A91" s="14"/>
      <c r="B91" s="37" t="s">
        <v>451</v>
      </c>
      <c r="C91" s="50">
        <f>VLOOKUP(A3,Data!A:CN,87,FALSE)</f>
        <v>0.1893</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0.247</v>
      </c>
      <c r="E98" s="18"/>
      <c r="F98" s="18"/>
      <c r="G98" s="18"/>
      <c r="H98" s="18"/>
      <c r="I98" s="18"/>
      <c r="J98" s="18"/>
    </row>
    <row r="99" spans="1:10" ht="11.25" customHeight="1" x14ac:dyDescent="0.2">
      <c r="A99" s="14"/>
      <c r="B99" s="37" t="s">
        <v>451</v>
      </c>
      <c r="C99" s="50">
        <f>VLOOKUP(A3,Data!A:CN,90,FALSE)</f>
        <v>0.24299999999999999</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6.5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6.5</v>
      </c>
      <c r="C104" s="52">
        <f>VLOOKUP(A3,Data!A:CN,91,FALSE) + 1</f>
        <v>1</v>
      </c>
      <c r="D104" s="79">
        <f>SUM(A104:C104)</f>
        <v>24.5</v>
      </c>
      <c r="E104" s="52">
        <f>VLOOKUP(A3,Data!A:CN,92,FALSE)</f>
        <v>40</v>
      </c>
      <c r="F104" s="28">
        <f>D104/E104</f>
        <v>0.61250000000000004</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IoC7iYiEQhoIPU7lelOoPKK6ZzNm5V+VpL6tRF7IVzMo8RbISwhNTaiftPqnUmc4hZly/age+ED3mXbGvzEDkw==" saltValue="LIfaJxyCp3RJbzL4dREhX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2024-05-21T12:07:21Z</dcterms:modified>
</cp:coreProperties>
</file>